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</externalReferences>
  <definedNames>
    <definedName name="ID" localSheetId="0" hidden="1">"77dca7c6-d54f-481e-81cf-32b610a7b0c7"</definedName>
    <definedName name="ID" localSheetId="1" hidden="1">"511743e4-b04e-4981-a731-b64fa357d55b"</definedName>
    <definedName name="_xlnm.Print_Area" localSheetId="1">'стр.1'!$A$1:$DD$26</definedName>
  </definedNames>
  <calcPr fullCalcOnLoad="1"/>
</workbook>
</file>

<file path=xl/sharedStrings.xml><?xml version="1.0" encoding="utf-8"?>
<sst xmlns="http://schemas.openxmlformats.org/spreadsheetml/2006/main" count="39" uniqueCount="32">
  <si>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</si>
  <si>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</si>
  <si>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</si>
  <si>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</si>
  <si>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</si>
  <si>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</si>
  <si>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</si>
  <si>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</si>
  <si>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</si>
  <si>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</si>
  <si>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</si>
  <si>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</si>
  <si>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</si>
  <si>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</si>
  <si>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</si>
  <si>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</si>
  <si>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</si>
  <si>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</si>
  <si>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</si>
  <si>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</si>
  <si>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</si>
  <si>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</si>
  <si>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</si>
  <si>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</si>
  <si>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1</t>
  </si>
  <si>
    <r>
      <t>"Строительство Перегрузочного терминала ПАО "ГМК "Норильский никель" в г. Мурманске " (шифр: ИО693)</t>
    </r>
    <r>
      <rPr>
        <sz val="10"/>
        <rFont val="Times New Roman"/>
        <family val="1"/>
      </rPr>
      <t xml:space="preserve">
в том числе *:</t>
    </r>
  </si>
  <si>
    <t>1 кв. 2010 г.</t>
  </si>
  <si>
    <t>4 кв.2016 г.</t>
  </si>
  <si>
    <r>
      <t>"Перегручный терминал  ОАО ГМК "Норильский никель"в г. Мурманск - реконструкция причала № 2" (шифр: И1644)</t>
    </r>
    <r>
      <rPr>
        <sz val="10"/>
        <rFont val="Times New Roman"/>
        <family val="1"/>
      </rPr>
      <t xml:space="preserve">
в том числе *:</t>
    </r>
  </si>
  <si>
    <t>3 кв. 2015 г.</t>
  </si>
  <si>
    <t>3 кв.2019 г.</t>
  </si>
  <si>
    <t>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</si>
</sst>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3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4" fillId="0" borderId="1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 indent="1"/>
    </xf>
    <xf numFmtId="0" fontId="6" fillId="0" borderId="15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left" vertical="top" wrapText="1" inden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7\&#1043;&#1086;&#1076;%20&#1092;&#1072;&#1082;&#1090;\&#1048;&#1085;&#1074;&#1077;&#1089;&#1090;&#1080;&#1094;&#1080;&#1080;\&#1055;&#1088;&#1086;&#1077;&#1082;&#1090;%20&#1048;1644_&#1092;&#1072;&#1082;&#1090;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0;&#1057;\&#1056;&#1072;&#1089;&#1082;&#1088;&#1099;&#1090;&#1080;&#1077;%20&#1080;&#1085;&#1092;&#1086;&#1088;&#1084;&#1072;&#1094;&#1080;&#1080;\&#1055;&#1088;&#1080;&#1082;&#1072;&#1079;%20159%20&#1086;&#1090;%2019.11.14\&#1048;&#1085;&#1074;&#1077;&#1089;&#1090;.&#1076;&#1077;&#1103;&#1090;-&#1090;&#1100;\2014\&#1060;&#1086;&#1088;&#1084;&#1072;%203-&#1072;%20&#1087;&#1088;&#1080;&#1082;&#1072;&#1079;&#1072;%20159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6\&#1043;&#1086;&#1076;%20&#1092;&#1072;&#1082;&#1090;\&#1055;&#1056;&#1055;_16_&#1060;&#1060;&#1060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ОЕНИЕ"/>
      <sheetName val="Cognos_Office_Connection_Cache"/>
      <sheetName val="ФИНАНСИРОВАНИЕ"/>
      <sheetName val="Валюта"/>
      <sheetName val="Календарь ПЛАН"/>
      <sheetName val="Календарь ПРОГНОЗ"/>
      <sheetName val="Календарь АКТУАЛЬНЫЙ"/>
      <sheetName val="График (2)"/>
      <sheetName val="Морстрой"/>
      <sheetName val="Расшифр_Осв"/>
      <sheetName val="Расшифр_Опл"/>
      <sheetName val="Справка"/>
    </sheetNames>
    <sheetDataSet>
      <sheetData sheetId="2">
        <row r="162">
          <cell r="AS162">
            <v>149479.46493999998</v>
          </cell>
        </row>
      </sheetData>
      <sheetData sheetId="10">
        <row r="10">
          <cell r="BM10">
            <v>674565.610048644</v>
          </cell>
        </row>
        <row r="33">
          <cell r="BM33">
            <v>154204.00513</v>
          </cell>
        </row>
        <row r="51">
          <cell r="BM51">
            <v>24615.909800000005</v>
          </cell>
        </row>
        <row r="127">
          <cell r="BM127">
            <v>36424.28117</v>
          </cell>
        </row>
        <row r="131">
          <cell r="BM131">
            <v>77632.96148</v>
          </cell>
        </row>
        <row r="135">
          <cell r="BM135">
            <v>10806.6</v>
          </cell>
        </row>
        <row r="139">
          <cell r="BM139">
            <v>485118.5664</v>
          </cell>
        </row>
        <row r="148">
          <cell r="BM148">
            <v>252241.76591000002</v>
          </cell>
        </row>
        <row r="156">
          <cell r="BM156">
            <v>3038.8476800000003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  <sheetName val="Лист1"/>
    </sheetNames>
    <sheetDataSet>
      <sheetData sheetId="1">
        <row r="8">
          <cell r="BF8">
            <v>2261041.853083913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3">
          <cell r="M13">
            <v>2199293.6503019487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Осв_1С"/>
      <sheetName val="Причал"/>
      <sheetName val="Запол"/>
      <sheetName val="Енисей"/>
      <sheetName val="Срав"/>
      <sheetName val="Прочие"/>
      <sheetName val="Приложение"/>
      <sheetName val="Приоритеты"/>
      <sheetName val="Срав_ПЗ"/>
      <sheetName val="Срав_ПЗ_Сокр"/>
      <sheetName val="Справка"/>
      <sheetName val="ПЗ_сокр_ГБ_Опл"/>
      <sheetName val="Лист1"/>
      <sheetName val="10_Опл"/>
      <sheetName val="10_Осв"/>
    </sheetNames>
    <sheetDataSet>
      <sheetData sheetId="1">
        <row r="13">
          <cell r="G13">
            <v>4550.289017341041</v>
          </cell>
        </row>
        <row r="14">
          <cell r="G14">
            <v>7749.710982658959</v>
          </cell>
        </row>
        <row r="15">
          <cell r="G15">
            <v>996068.3015543956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5"/>
  <sheetViews>
    <sheetView tabSelected="1" view="pageBreakPreview" zoomScaleSheetLayoutView="100" zoomScalePageLayoutView="0" workbookViewId="0" topLeftCell="A1">
      <selection activeCell="GB17" sqref="GB17"/>
    </sheetView>
  </sheetViews>
  <sheetFormatPr defaultColWidth="0.875" defaultRowHeight="12.75"/>
  <cols>
    <col min="1" max="24" width="0.875" style="1" customWidth="1"/>
    <col min="25" max="25" width="26.125" style="1" customWidth="1"/>
    <col min="2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40" t="s">
        <v>31</v>
      </c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54" t="s">
        <v>3</v>
      </c>
      <c r="B5" s="55"/>
      <c r="C5" s="55"/>
      <c r="D5" s="55"/>
      <c r="E5" s="55"/>
      <c r="F5" s="56"/>
      <c r="G5" s="54" t="s">
        <v>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4" t="s">
        <v>12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4" t="s">
        <v>13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41" t="s">
        <v>18</v>
      </c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3"/>
    </row>
    <row r="6" spans="1:108" s="6" customFormat="1" ht="12.75">
      <c r="A6" s="60"/>
      <c r="B6" s="61"/>
      <c r="C6" s="61"/>
      <c r="D6" s="61"/>
      <c r="E6" s="61"/>
      <c r="F6" s="62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60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0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  <c r="BM6" s="45" t="s">
        <v>19</v>
      </c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4" t="s">
        <v>31</v>
      </c>
      <c r="CD6" s="44"/>
      <c r="CE6" s="44"/>
      <c r="CF6" s="44"/>
      <c r="CG6" s="44"/>
      <c r="CH6" s="44"/>
      <c r="CI6" s="44"/>
      <c r="CJ6" s="47" t="s">
        <v>20</v>
      </c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8"/>
    </row>
    <row r="7" spans="1:108" s="6" customFormat="1" ht="3" customHeight="1">
      <c r="A7" s="60"/>
      <c r="B7" s="61"/>
      <c r="C7" s="61"/>
      <c r="D7" s="61"/>
      <c r="E7" s="61"/>
      <c r="F7" s="62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57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V7" s="60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2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60"/>
      <c r="B8" s="61"/>
      <c r="C8" s="61"/>
      <c r="D8" s="61"/>
      <c r="E8" s="61"/>
      <c r="F8" s="62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63" t="s">
        <v>10</v>
      </c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 t="s">
        <v>11</v>
      </c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60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2"/>
      <c r="BM8" s="54" t="s">
        <v>14</v>
      </c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6"/>
      <c r="CA8" s="51" t="s">
        <v>15</v>
      </c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</row>
    <row r="9" spans="1:108" s="6" customFormat="1" ht="105" customHeight="1">
      <c r="A9" s="57"/>
      <c r="B9" s="58"/>
      <c r="C9" s="58"/>
      <c r="D9" s="58"/>
      <c r="E9" s="58"/>
      <c r="F9" s="59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66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57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9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9"/>
      <c r="CA9" s="49" t="s">
        <v>16</v>
      </c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 t="s">
        <v>17</v>
      </c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spans="1:108" s="11" customFormat="1" ht="12.75">
      <c r="A10" s="72">
        <v>1</v>
      </c>
      <c r="B10" s="73"/>
      <c r="C10" s="73"/>
      <c r="D10" s="73"/>
      <c r="E10" s="73"/>
      <c r="F10" s="74"/>
      <c r="G10" s="69">
        <v>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50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v>4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v>5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>
        <v>6</v>
      </c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>
        <v>7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>
        <v>8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s="6" customFormat="1" ht="53.25" customHeight="1">
      <c r="A11" s="34" t="s">
        <v>24</v>
      </c>
      <c r="B11" s="35"/>
      <c r="C11" s="35"/>
      <c r="D11" s="35"/>
      <c r="E11" s="35"/>
      <c r="F11" s="36"/>
      <c r="G11" s="10"/>
      <c r="H11" s="37" t="s">
        <v>25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9" t="s">
        <v>26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 t="s">
        <v>27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26">
        <f>'[2]стр.1'!$BF$8</f>
        <v>2261041.853083913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8"/>
      <c r="BM11" s="26">
        <f>CA11</f>
        <v>12300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6">
        <f>'[4]Оплата'!$G$13+'[4]Оплата'!$G$14</f>
        <v>12300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1:108" s="6" customFormat="1" ht="39" customHeight="1">
      <c r="A12" s="23"/>
      <c r="B12" s="24"/>
      <c r="C12" s="24"/>
      <c r="D12" s="24"/>
      <c r="E12" s="24"/>
      <c r="F12" s="25"/>
      <c r="G12" s="31" t="s">
        <v>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6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8"/>
      <c r="BM12" s="26">
        <f>CA12</f>
        <v>12300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6">
        <f>CA11</f>
        <v>12300</v>
      </c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1:108" s="6" customFormat="1" ht="27" customHeight="1">
      <c r="A13" s="23"/>
      <c r="B13" s="24"/>
      <c r="C13" s="24"/>
      <c r="D13" s="24"/>
      <c r="E13" s="24"/>
      <c r="F13" s="25"/>
      <c r="G13" s="10"/>
      <c r="H13" s="29" t="s">
        <v>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6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8"/>
      <c r="BM13" s="26">
        <f>CA13</f>
        <v>0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6">
        <v>0</v>
      </c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1:108" s="6" customFormat="1" ht="27" customHeight="1">
      <c r="A14" s="23"/>
      <c r="B14" s="24"/>
      <c r="C14" s="24"/>
      <c r="D14" s="24"/>
      <c r="E14" s="24"/>
      <c r="F14" s="25"/>
      <c r="G14" s="10"/>
      <c r="H14" s="29" t="s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6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8"/>
      <c r="BM14" s="26">
        <f>CA14</f>
        <v>12300</v>
      </c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6">
        <f>CA12</f>
        <v>12300</v>
      </c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s="6" customFormat="1" ht="39" customHeight="1">
      <c r="A15" s="23"/>
      <c r="B15" s="24"/>
      <c r="C15" s="24"/>
      <c r="D15" s="24"/>
      <c r="E15" s="24"/>
      <c r="F15" s="25"/>
      <c r="G15" s="19" t="s">
        <v>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6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8"/>
      <c r="BM15" s="26">
        <f>CA15</f>
        <v>0</v>
      </c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6">
        <v>0</v>
      </c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s="6" customFormat="1" ht="39" customHeight="1">
      <c r="A16" s="16"/>
      <c r="B16" s="17"/>
      <c r="C16" s="17"/>
      <c r="D16" s="17"/>
      <c r="E16" s="17"/>
      <c r="F16" s="18"/>
      <c r="G16" s="19" t="s">
        <v>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s="6" customFormat="1" ht="53.25" customHeight="1">
      <c r="A17" s="34" t="s">
        <v>24</v>
      </c>
      <c r="B17" s="35"/>
      <c r="C17" s="35"/>
      <c r="D17" s="35"/>
      <c r="E17" s="35"/>
      <c r="F17" s="36"/>
      <c r="G17" s="10"/>
      <c r="H17" s="37" t="s">
        <v>28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9" t="s">
        <v>29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 t="s">
        <v>30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26">
        <f>'[3]ДС'!$M$13</f>
        <v>2199293.6503019487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6">
        <f>CA17</f>
        <v>996068.3015543956</v>
      </c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6">
        <f>'[4]Оплата'!$G$15</f>
        <v>996068.3015543956</v>
      </c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s="6" customFormat="1" ht="39" customHeight="1">
      <c r="A18" s="23"/>
      <c r="B18" s="24"/>
      <c r="C18" s="24"/>
      <c r="D18" s="24"/>
      <c r="E18" s="24"/>
      <c r="F18" s="25"/>
      <c r="G18" s="31" t="s">
        <v>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6">
        <f>AV17-AV21</f>
        <v>1334030.6276619486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  <c r="BM18" s="26">
        <f>BM17</f>
        <v>996068.3015543956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6">
        <f>CA17</f>
        <v>996068.3015543956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6" customFormat="1" ht="27" customHeight="1">
      <c r="A19" s="23"/>
      <c r="B19" s="24"/>
      <c r="C19" s="24"/>
      <c r="D19" s="24"/>
      <c r="E19" s="24"/>
      <c r="F19" s="25"/>
      <c r="G19" s="10"/>
      <c r="H19" s="29" t="s">
        <v>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6">
        <f>'[1]Расшифр_Опл'!$BM$10+'[1]Расшифр_Опл'!$BM$33+'[1]Расшифр_Опл'!$BM$51+'[1]ФИНАНСИРОВАНИЕ'!$AS$162</f>
        <v>1002864.989918644</v>
      </c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8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spans="1:108" s="6" customFormat="1" ht="27" customHeight="1">
      <c r="A20" s="23"/>
      <c r="B20" s="24"/>
      <c r="C20" s="24"/>
      <c r="D20" s="24"/>
      <c r="E20" s="24"/>
      <c r="F20" s="25"/>
      <c r="G20" s="10"/>
      <c r="H20" s="29" t="s">
        <v>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6">
        <f>AV18-AV19</f>
        <v>331165.6377433046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8"/>
      <c r="BM20" s="26">
        <f>BM18</f>
        <v>996068.3015543956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6">
        <f>CA18</f>
        <v>996068.3015543956</v>
      </c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s="6" customFormat="1" ht="39" customHeight="1">
      <c r="A21" s="23"/>
      <c r="B21" s="24"/>
      <c r="C21" s="24"/>
      <c r="D21" s="24"/>
      <c r="E21" s="24"/>
      <c r="F21" s="25"/>
      <c r="G21" s="19" t="s">
        <v>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6">
        <f>'[1]Расшифр_Опл'!$BM$156+'[1]Расшифр_Опл'!$BM$148+'[1]Расшифр_Опл'!$BM$139+'[1]Расшифр_Опл'!$BM$135+'[1]Расшифр_Опл'!$BM$131+'[1]Расшифр_Опл'!$BM$127</f>
        <v>865263.02264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</row>
    <row r="22" spans="1:108" s="6" customFormat="1" ht="39" customHeight="1">
      <c r="A22" s="16"/>
      <c r="B22" s="17"/>
      <c r="C22" s="17"/>
      <c r="D22" s="17"/>
      <c r="E22" s="17"/>
      <c r="F22" s="18"/>
      <c r="G22" s="19" t="s">
        <v>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4" customFormat="1" ht="51.75" customHeight="1">
      <c r="A23" s="75" t="s">
        <v>21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1:108" s="4" customFormat="1" ht="12">
      <c r="A24" s="75" t="s">
        <v>22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</row>
    <row r="25" spans="1:108" s="4" customFormat="1" ht="21.75" customHeight="1">
      <c r="A25" s="75" t="s">
        <v>23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</row>
    <row r="26" ht="3" customHeight="1"/>
  </sheetData>
  <sheetProtection/>
  <mergeCells count="122">
    <mergeCell ref="A24:DD24"/>
    <mergeCell ref="A25:DD25"/>
    <mergeCell ref="Z16:AJ16"/>
    <mergeCell ref="A23:DD23"/>
    <mergeCell ref="G12:Y12"/>
    <mergeCell ref="G15:Y15"/>
    <mergeCell ref="G16:Y16"/>
    <mergeCell ref="A15:F15"/>
    <mergeCell ref="A13:F13"/>
    <mergeCell ref="A14:F14"/>
    <mergeCell ref="A12:F12"/>
    <mergeCell ref="A5:F9"/>
    <mergeCell ref="G10:Y10"/>
    <mergeCell ref="G5:Y9"/>
    <mergeCell ref="A10:F10"/>
    <mergeCell ref="H11:Y11"/>
    <mergeCell ref="H13:Y13"/>
    <mergeCell ref="H14:Y14"/>
    <mergeCell ref="AV13:BL13"/>
    <mergeCell ref="A11:F11"/>
    <mergeCell ref="A16:F16"/>
    <mergeCell ref="AK12:AU12"/>
    <mergeCell ref="AK13:AU13"/>
    <mergeCell ref="AK14:AU14"/>
    <mergeCell ref="AK15:AU15"/>
    <mergeCell ref="Z11:AJ11"/>
    <mergeCell ref="AK16:AU16"/>
    <mergeCell ref="Z8:AJ9"/>
    <mergeCell ref="AK8:AU9"/>
    <mergeCell ref="AK10:AU10"/>
    <mergeCell ref="AK11:AU11"/>
    <mergeCell ref="Z10:AJ10"/>
    <mergeCell ref="Z12:AJ12"/>
    <mergeCell ref="Z13:AJ13"/>
    <mergeCell ref="Z14:AJ14"/>
    <mergeCell ref="Z15:AJ15"/>
    <mergeCell ref="BM16:BZ16"/>
    <mergeCell ref="AV15:BL15"/>
    <mergeCell ref="AV5:BL9"/>
    <mergeCell ref="AV14:BL14"/>
    <mergeCell ref="Z5:AU7"/>
    <mergeCell ref="AV10:BL10"/>
    <mergeCell ref="AV16:BL16"/>
    <mergeCell ref="BM10:BZ10"/>
    <mergeCell ref="BM11:BZ11"/>
    <mergeCell ref="BM12:BZ12"/>
    <mergeCell ref="CA15:CN15"/>
    <mergeCell ref="CO15:DD15"/>
    <mergeCell ref="CA8:DD8"/>
    <mergeCell ref="BM14:BZ14"/>
    <mergeCell ref="AV11:BL11"/>
    <mergeCell ref="AV12:BL12"/>
    <mergeCell ref="BM15:BZ15"/>
    <mergeCell ref="BM8:BZ9"/>
    <mergeCell ref="BM13:BZ13"/>
    <mergeCell ref="CO16:DD16"/>
    <mergeCell ref="CA10:CN10"/>
    <mergeCell ref="CA11:CN11"/>
    <mergeCell ref="CO9:DD9"/>
    <mergeCell ref="CO10:DD10"/>
    <mergeCell ref="CO11:DD11"/>
    <mergeCell ref="CO12:DD12"/>
    <mergeCell ref="CO13:DD13"/>
    <mergeCell ref="CA16:CN16"/>
    <mergeCell ref="CA12:CN12"/>
    <mergeCell ref="BV3:CL3"/>
    <mergeCell ref="BM5:DD5"/>
    <mergeCell ref="CC6:CI6"/>
    <mergeCell ref="BM6:CB6"/>
    <mergeCell ref="CJ6:DD6"/>
    <mergeCell ref="CO14:DD14"/>
    <mergeCell ref="CA9:CN9"/>
    <mergeCell ref="CA13:CN13"/>
    <mergeCell ref="CA14:CN14"/>
    <mergeCell ref="A17:F17"/>
    <mergeCell ref="H17:Y17"/>
    <mergeCell ref="Z17:AJ17"/>
    <mergeCell ref="AK17:AU17"/>
    <mergeCell ref="AV17:BL17"/>
    <mergeCell ref="BM17:BZ17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9:F19"/>
    <mergeCell ref="H19:Y19"/>
    <mergeCell ref="Z19:AJ19"/>
    <mergeCell ref="AK19:AU19"/>
    <mergeCell ref="AV19:BL19"/>
    <mergeCell ref="BM19:BZ19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21:F21"/>
    <mergeCell ref="G21:Y21"/>
    <mergeCell ref="Z21:AJ21"/>
    <mergeCell ref="AK21:AU21"/>
    <mergeCell ref="AV21:BL21"/>
    <mergeCell ref="BM21:BZ21"/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2019-05-27T09:00:09Z</cp:lastPrinted>
  <dcterms:created xsi:type="dcterms:W3CDTF">2011-01-11T10:25:48Z</dcterms:created>
  <dcterms:modified xsi:type="dcterms:W3CDTF">2019-05-27T09:00:55Z</dcterms:modified>
  <cp:category/>
  <cp:version/>
  <cp:contentType/>
  <cp:contentStatus/>
</cp:coreProperties>
</file>