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4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"94fbbd0a-8bd0-465e-b877-a7823800833a"</definedName>
    <definedName name="ID" localSheetId="0" hidden="1">"edaae6fc-ab63-4e65-be98-09789042b9fe"</definedName>
    <definedName name="ID" localSheetId="2" hidden="1">"5d25413c-0123-4436-bcf7-c41a19c51042"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4" i="1" l="1"/>
  <c r="BE23" i="1"/>
  <c r="CN12" i="3" l="1"/>
  <c r="EE12" i="3"/>
  <c r="BQ12" i="3"/>
  <c r="DU12" i="3"/>
  <c r="BG12" i="3"/>
  <c r="CY12" i="3"/>
  <c r="DI12" i="3"/>
  <c r="AH12" i="3"/>
  <c r="FA12" i="3" s="1"/>
  <c r="BT24" i="1" s="1"/>
  <c r="CI24" i="1" s="1"/>
  <c r="EE11" i="3" l="1"/>
  <c r="BG11" i="3"/>
  <c r="DI11" i="3"/>
  <c r="BQ11" i="3"/>
  <c r="DU11" i="3"/>
  <c r="AH11" i="3"/>
  <c r="CN11" i="3"/>
  <c r="CY11" i="3"/>
  <c r="FA11" i="3" l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<sst xmlns="http://schemas.openxmlformats.org/spreadsheetml/2006/main" count="52" uniqueCount="51">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</sst>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;\-"/>
    <numFmt numFmtId="165" formatCode="#,##0.00;\-#,##0.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6/&#1043;&#1086;&#1076;%20&#1092;&#1072;&#1082;&#1090;/&#1040;&#1085;&#1072;&#1083;&#1080;&#1079;/&#1057;&#1077;&#1073;&#1077;&#1089;&#1090;&#1086;&#1080;&#1084;&#1086;&#1089;&#1090;&#1100;%20&#1087;&#1086;%20&#1086;&#1090;&#1088;&#1072;&#1089;&#1083;&#1103;&#108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"/>
      <sheetName val="Cognos_Office_Connection_Cache"/>
      <sheetName val="Анализ"/>
      <sheetName val="ПУЦ ГБ 2016"/>
      <sheetName val="ПУЦ ПЗ 2016"/>
      <sheetName val="Выручка в ценах ГБ"/>
      <sheetName val="Факторный анализ себ-ти"/>
      <sheetName val="Факторный анализ себ-ти_ком"/>
    </sheetNames>
    <sheetDataSet>
      <sheetData sheetId="0"/>
      <sheetData sheetId="1"/>
      <sheetData sheetId="2">
        <row r="41">
          <cell r="J41">
            <v>321.948533</v>
          </cell>
        </row>
        <row r="569">
          <cell r="FF569">
            <v>29.786569721016949</v>
          </cell>
        </row>
        <row r="576">
          <cell r="FF576">
            <v>42.035586046338985</v>
          </cell>
        </row>
        <row r="601">
          <cell r="FF601">
            <v>12.443253917966102</v>
          </cell>
        </row>
        <row r="608">
          <cell r="FF608">
            <v>5.6796992599999996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9"/>
      <sheetName val="Cognos_Office_Connection_Cache"/>
      <sheetName val="2019_доходы"/>
    </sheetNames>
    <sheetDataSet>
      <sheetData sheetId="0"/>
      <sheetData sheetId="1"/>
      <sheetData sheetId="2"/>
      <sheetData sheetId="3">
        <row r="5">
          <cell r="C5">
            <v>41.877867590170176</v>
          </cell>
          <cell r="E5">
            <v>12.467884331594929</v>
          </cell>
          <cell r="F5">
            <v>8.6843668470849682</v>
          </cell>
          <cell r="H5">
            <v>2.0351562623421326</v>
          </cell>
          <cell r="I5">
            <v>22.692724441537301</v>
          </cell>
          <cell r="J5">
            <v>10.550453434842948</v>
          </cell>
          <cell r="K5">
            <v>1.0020884757527349</v>
          </cell>
          <cell r="L5">
            <v>23.17393914205509</v>
          </cell>
        </row>
        <row r="8">
          <cell r="C8">
            <v>1.7034980947028204</v>
          </cell>
          <cell r="E8">
            <v>0.53328743107592891</v>
          </cell>
          <cell r="F8">
            <v>9.4710544867913901E-2</v>
          </cell>
          <cell r="H8">
            <v>1.5587543656528438</v>
          </cell>
          <cell r="I8">
            <v>4.0036058123307807</v>
          </cell>
          <cell r="J8">
            <v>0.12378928698076971</v>
          </cell>
          <cell r="K8">
            <v>9.1241286302114512E-3</v>
          </cell>
          <cell r="L8">
            <v>0.97075605782518648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topLeftCell="A10" zoomScaleNormal="100" zoomScaleSheetLayoutView="100" workbookViewId="0">
      <selection activeCell="BE23" sqref="BE23:BS23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9" t="s">
        <v>50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</row>
    <row r="16" spans="1:108" s="4" customFormat="1" ht="33" customHeight="1" x14ac:dyDescent="0.2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27" t="s">
        <v>9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10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6" t="s">
        <v>11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03.5" customHeight="1" x14ac:dyDescent="0.25">
      <c r="A17" s="1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2">
      <c r="A18" s="15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2">
      <c r="A19" s="15"/>
      <c r="B19" s="30" t="s">
        <v>14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2">
      <c r="A20" s="15"/>
      <c r="B20" s="30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2">
      <c r="A21" s="15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2">
      <c r="A22" s="15"/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2">
      <c r="A23" s="1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24">
        <f>[1]Анализ!$FF$569+[1]Анализ!$FF$576</f>
        <v>71.822155767355937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f>стр.2!FA11</f>
        <v>122.48448052538026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-50.662324758024326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2">
      <c r="A24" s="1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4">
        <f>[1]Анализ!$FF$601+[1]Анализ!$FF$608</f>
        <v>18.122953177966103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24">
        <f>стр.2!FA12</f>
        <v>8.997525722066456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9.1254274558996471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2">
      <c r="A25" s="15"/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2">
      <c r="A26" s="15"/>
      <c r="B26" s="30" t="s">
        <v>21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2">
      <c r="A27" s="15"/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6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25"/>
    <row r="29" spans="1:108" s="19" customFormat="1" ht="46.5" customHeight="1" x14ac:dyDescent="0.2">
      <c r="A29" s="28" t="s">
        <v>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CN11" sqref="CN11:CX11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</row>
    <row r="2" spans="1:169" ht="9" customHeight="1" x14ac:dyDescent="0.25"/>
    <row r="3" spans="1:169" s="1" customFormat="1" ht="27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32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33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40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41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34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39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42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48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38</v>
      </c>
      <c r="DV3" s="45"/>
      <c r="DW3" s="45"/>
      <c r="DX3" s="45"/>
      <c r="DY3" s="45"/>
      <c r="DZ3" s="45"/>
      <c r="EA3" s="45"/>
      <c r="EB3" s="45"/>
      <c r="EC3" s="45"/>
      <c r="ED3" s="46"/>
      <c r="EE3" s="53" t="s">
        <v>35</v>
      </c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5"/>
      <c r="FA3" s="44" t="s">
        <v>37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9" s="17" customFormat="1" ht="60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5" t="s">
        <v>36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55" t="s">
        <v>43</v>
      </c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9" s="18" customFormat="1" ht="12.75" customHeight="1" x14ac:dyDescent="0.2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9" s="2" customFormat="1" ht="27" customHeight="1" x14ac:dyDescent="0.2">
      <c r="A6" s="3"/>
      <c r="B6" s="56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2">
      <c r="A7" s="3"/>
      <c r="B7" s="56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2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2">
      <c r="A9" s="3"/>
      <c r="B9" s="56" t="s">
        <v>27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2">
      <c r="A10" s="3"/>
      <c r="B10" s="56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9" s="2" customFormat="1" ht="14.25" customHeight="1" x14ac:dyDescent="0.2">
      <c r="A11" s="3"/>
      <c r="B11" s="56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1">
        <f>'[2]2016ГБ'!$C$5</f>
        <v>41.877867590170176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f>'[2]2016ГБ'!$E$5</f>
        <v>12.467884331594929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f>'[2]2016ГБ'!$F$5</f>
        <v>8.6843668470849682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>
        <f>'[2]2016ГБ'!$H$5</f>
        <v>2.0351562623421326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>
        <f>'[2]2016ГБ'!$I$5</f>
        <v>22.692724441537301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>
        <f>'[2]2016ГБ'!$J$5</f>
        <v>10.550453434842948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>
        <f>'[2]2016ГБ'!$K$5</f>
        <v>1.0020884757527349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>
        <f>'[2]2016ГБ'!$L$5</f>
        <v>23.17393914205509</v>
      </c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>
        <f>SUM(AH11:EZ11)</f>
        <v>122.48448052538026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22"/>
      <c r="FM11" s="23"/>
    </row>
    <row r="12" spans="1:169" s="2" customFormat="1" ht="14.25" customHeight="1" x14ac:dyDescent="0.2">
      <c r="A12" s="3"/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1">
        <f>'[2]2016ГБ'!$C$8</f>
        <v>1.7034980947028204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f>'[2]2016ГБ'!$E$8</f>
        <v>0.53328743107592891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f>'[2]2016ГБ'!$F$8</f>
        <v>9.4710544867913901E-2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>
        <f>'[2]2016ГБ'!$H$8</f>
        <v>1.5587543656528438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>
        <f>'[2]2016ГБ'!$I$8</f>
        <v>4.0036058123307807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>
        <f>'[2]2016ГБ'!$J$8</f>
        <v>0.12378928698076971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>
        <f>'[2]2016ГБ'!$K$8</f>
        <v>9.1241286302114512E-3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>
        <f>'[2]2016ГБ'!$L$8</f>
        <v>0.97075605782518648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f>SUM(AH12:EZ12)</f>
        <v>8.997525722066456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22"/>
      <c r="FM12" s="23"/>
    </row>
    <row r="13" spans="1:169" s="2" customFormat="1" ht="14.25" customHeight="1" x14ac:dyDescent="0.2">
      <c r="A13" s="3"/>
      <c r="B13" s="56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9" s="2" customFormat="1" ht="156.75" customHeight="1" x14ac:dyDescent="0.2">
      <c r="A14" s="3"/>
      <c r="B14" s="56" t="s">
        <v>45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А. Краснова</cp:lastModifiedBy>
  <cp:lastPrinted>2017-12-06T09:41:49Z</cp:lastPrinted>
  <dcterms:created xsi:type="dcterms:W3CDTF">2011-01-11T10:25:48Z</dcterms:created>
  <dcterms:modified xsi:type="dcterms:W3CDTF">2019-04-01T06:35:26Z</dcterms:modified>
</cp:coreProperties>
</file>